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статки" sheetId="1" state="visible" r:id="rId1"/>
  </sheets>
  <definedNames>
    <definedName name="_xlnm._FilterDatabase" localSheetId="0" hidden="1">'Остатки'!$A$1:$I$14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20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2D5C"/>
      </patternFill>
    </fill>
  </fills>
  <borders count="2">
    <border>
      <left/>
      <right/>
      <top/>
      <bottom/>
      <diagonal/>
    </border>
    <border>
      <bottom style="thin">
        <color rgb="00D9E2EA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1">
    <dxf>
      <fill>
        <patternFill patternType="solid">
          <fgColor rgb="00FDE2D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Остаток по товарам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'Остатки'!D2</f>
            </strRef>
          </tx>
          <spPr>
            <a:ln xmlns:a="http://schemas.openxmlformats.org/drawingml/2006/main">
              <a:prstDash val="solid"/>
            </a:ln>
          </spPr>
          <cat>
            <numRef>
              <f>'Остатки'!$B$3:$B$14</f>
            </numRef>
          </cat>
          <val>
            <numRef>
              <f>'Остатки'!$D$3:$D$14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10</col>
      <colOff>0</colOff>
      <row>1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25" customWidth="1" min="2" max="2"/>
    <col width="16" customWidth="1" min="3" max="3"/>
    <col width="12" customWidth="1" min="4" max="4"/>
    <col width="12" customWidth="1" min="5" max="5"/>
    <col width="18" customWidth="1" min="6" max="6"/>
    <col width="14" customWidth="1" min="7" max="7"/>
    <col width="12" customWidth="1" min="8" max="8"/>
    <col width="17" customWidth="1" min="9" max="9"/>
  </cols>
  <sheetData>
    <row r="1" ht="36" customHeight="1">
      <c r="A1" s="1" t="inlineStr">
        <is>
          <t>Контроль остатков — демо</t>
        </is>
      </c>
    </row>
    <row r="2">
      <c r="A2" s="2" t="inlineStr">
        <is>
          <t>SKU</t>
        </is>
      </c>
      <c r="B2" s="2" t="inlineStr">
        <is>
          <t>Товар</t>
        </is>
      </c>
      <c r="C2" s="2" t="inlineStr">
        <is>
          <t>Склад</t>
        </is>
      </c>
      <c r="D2" s="2" t="inlineStr">
        <is>
          <t>Остаток</t>
        </is>
      </c>
      <c r="E2" s="2" t="inlineStr">
        <is>
          <t>Минимум</t>
        </is>
      </c>
      <c r="F2" s="2" t="inlineStr">
        <is>
          <t>Статус</t>
        </is>
      </c>
      <c r="G2" s="2" t="inlineStr">
        <is>
          <t>Продаж/нед.</t>
        </is>
      </c>
      <c r="H2" s="2" t="inlineStr">
        <is>
          <t>К заказу</t>
        </is>
      </c>
      <c r="I2" s="2" t="inlineStr">
        <is>
          <t>Стоимость, BYN</t>
        </is>
      </c>
    </row>
    <row r="3">
      <c r="A3" t="inlineStr">
        <is>
          <t>SKU-0001</t>
        </is>
      </c>
      <c r="B3" t="inlineStr">
        <is>
          <t>Кофе зерновой 1 кг</t>
        </is>
      </c>
      <c r="C3" t="inlineStr">
        <is>
          <t>Центральный</t>
        </is>
      </c>
      <c r="D3" t="n">
        <v>120</v>
      </c>
      <c r="E3" t="n">
        <v>40</v>
      </c>
      <c r="F3">
        <f>IF(D3&lt;E3,"Ниже минимума","OK")</f>
        <v/>
      </c>
      <c r="G3" t="n">
        <v>18.5</v>
      </c>
      <c r="H3">
        <f>MAX(0,E3*2-D3)</f>
        <v/>
      </c>
      <c r="I3">
        <f>D3*26</f>
        <v/>
      </c>
    </row>
    <row r="4">
      <c r="A4" t="inlineStr">
        <is>
          <t>SKU-0002</t>
        </is>
      </c>
      <c r="B4" t="inlineStr">
        <is>
          <t>Чай чёрный 100 г</t>
        </is>
      </c>
      <c r="C4" t="inlineStr">
        <is>
          <t>Центральный</t>
        </is>
      </c>
      <c r="D4" t="n">
        <v>25</v>
      </c>
      <c r="E4" t="n">
        <v>30</v>
      </c>
      <c r="F4">
        <f>IF(D4&lt;E4,"Ниже минимума","OK")</f>
        <v/>
      </c>
      <c r="G4" t="n">
        <v>12.2</v>
      </c>
      <c r="H4">
        <f>MAX(0,E4*2-D4)</f>
        <v/>
      </c>
      <c r="I4">
        <f>D4*13</f>
        <v/>
      </c>
    </row>
    <row r="5">
      <c r="A5" t="inlineStr">
        <is>
          <t>SKU-0003</t>
        </is>
      </c>
      <c r="B5" t="inlineStr">
        <is>
          <t>Сахар 1 кг</t>
        </is>
      </c>
      <c r="C5" t="inlineStr">
        <is>
          <t>Северный</t>
        </is>
      </c>
      <c r="D5" t="n">
        <v>22</v>
      </c>
      <c r="E5" t="n">
        <v>50</v>
      </c>
      <c r="F5">
        <f>IF(D5&lt;E5,"Ниже минимума","OK")</f>
        <v/>
      </c>
      <c r="G5" t="n">
        <v>15.7</v>
      </c>
      <c r="H5">
        <f>MAX(0,E5*2-D5)</f>
        <v/>
      </c>
      <c r="I5">
        <f>D5*4</f>
        <v/>
      </c>
    </row>
    <row r="6">
      <c r="A6" t="inlineStr">
        <is>
          <t>SKU-0004</t>
        </is>
      </c>
      <c r="B6" t="inlineStr">
        <is>
          <t>Молоко 1 л</t>
        </is>
      </c>
      <c r="C6" t="inlineStr">
        <is>
          <t>Северный</t>
        </is>
      </c>
      <c r="D6" t="n">
        <v>60</v>
      </c>
      <c r="E6" t="n">
        <v>60</v>
      </c>
      <c r="F6">
        <f>IF(D6&lt;E6,"Ниже минимума","OK")</f>
        <v/>
      </c>
      <c r="G6" t="n">
        <v>28.1</v>
      </c>
      <c r="H6">
        <f>MAX(0,E6*2-D6)</f>
        <v/>
      </c>
      <c r="I6">
        <f>D6*2.1</f>
        <v/>
      </c>
    </row>
    <row r="7">
      <c r="A7" t="inlineStr">
        <is>
          <t>SKU-0005</t>
        </is>
      </c>
      <c r="B7" t="inlineStr">
        <is>
          <t>Хлопья овсяные</t>
        </is>
      </c>
      <c r="C7" t="inlineStr">
        <is>
          <t>Восточный</t>
        </is>
      </c>
      <c r="D7" t="n">
        <v>15</v>
      </c>
      <c r="E7" t="n">
        <v>30</v>
      </c>
      <c r="F7">
        <f>IF(D7&lt;E7,"Ниже минимума","OK")</f>
        <v/>
      </c>
      <c r="G7" t="n">
        <v>9.300000000000001</v>
      </c>
      <c r="H7">
        <f>MAX(0,E7*2-D7)</f>
        <v/>
      </c>
      <c r="I7">
        <f>D7*6.5</f>
        <v/>
      </c>
    </row>
    <row r="8">
      <c r="A8" t="inlineStr">
        <is>
          <t>SKU-0006</t>
        </is>
      </c>
      <c r="B8" t="inlineStr">
        <is>
          <t>Печенье овсяное</t>
        </is>
      </c>
      <c r="C8" t="inlineStr">
        <is>
          <t>Восточный</t>
        </is>
      </c>
      <c r="D8" t="n">
        <v>70</v>
      </c>
      <c r="E8" t="n">
        <v>40</v>
      </c>
      <c r="F8">
        <f>IF(D8&lt;E8,"Ниже минимума","OK")</f>
        <v/>
      </c>
      <c r="G8" t="n">
        <v>14</v>
      </c>
      <c r="H8">
        <f>MAX(0,E8*2-D8)</f>
        <v/>
      </c>
      <c r="I8">
        <f>D8*8</f>
        <v/>
      </c>
    </row>
    <row r="9">
      <c r="A9" t="inlineStr">
        <is>
          <t>SKU-0007</t>
        </is>
      </c>
      <c r="B9" t="inlineStr">
        <is>
          <t>Шоколад 90 г</t>
        </is>
      </c>
      <c r="C9" t="inlineStr">
        <is>
          <t>Центральный</t>
        </is>
      </c>
      <c r="D9" t="n">
        <v>45</v>
      </c>
      <c r="E9" t="n">
        <v>30</v>
      </c>
      <c r="F9">
        <f>IF(D9&lt;E9,"Ниже минимума","OK")</f>
        <v/>
      </c>
      <c r="G9" t="n">
        <v>20.4</v>
      </c>
      <c r="H9">
        <f>MAX(0,E9*2-D9)</f>
        <v/>
      </c>
      <c r="I9">
        <f>D9*4.5</f>
        <v/>
      </c>
    </row>
    <row r="10">
      <c r="A10" t="inlineStr">
        <is>
          <t>SKU-0008</t>
        </is>
      </c>
      <c r="B10" t="inlineStr">
        <is>
          <t>Масло подсолнечное</t>
        </is>
      </c>
      <c r="C10" t="inlineStr">
        <is>
          <t>Южный</t>
        </is>
      </c>
      <c r="D10" t="n">
        <v>20</v>
      </c>
      <c r="E10" t="n">
        <v>40</v>
      </c>
      <c r="F10">
        <f>IF(D10&lt;E10,"Ниже минимума","OK")</f>
        <v/>
      </c>
      <c r="G10" t="n">
        <v>16.6</v>
      </c>
      <c r="H10">
        <f>MAX(0,E10*2-D10)</f>
        <v/>
      </c>
      <c r="I10">
        <f>D10*6.5</f>
        <v/>
      </c>
    </row>
    <row r="11">
      <c r="A11" t="inlineStr">
        <is>
          <t>SKU-0009</t>
        </is>
      </c>
      <c r="B11" t="inlineStr">
        <is>
          <t>Рис 1 кг</t>
        </is>
      </c>
      <c r="C11" t="inlineStr">
        <is>
          <t>Южный</t>
        </is>
      </c>
      <c r="D11" t="n">
        <v>55</v>
      </c>
      <c r="E11" t="n">
        <v>40</v>
      </c>
      <c r="F11">
        <f>IF(D11&lt;E11,"Ниже минимума","OK")</f>
        <v/>
      </c>
      <c r="G11" t="n">
        <v>11.8</v>
      </c>
      <c r="H11">
        <f>MAX(0,E11*2-D11)</f>
        <v/>
      </c>
      <c r="I11">
        <f>D11*5</f>
        <v/>
      </c>
    </row>
    <row r="12">
      <c r="A12" t="inlineStr">
        <is>
          <t>SKU-0010</t>
        </is>
      </c>
      <c r="B12" t="inlineStr">
        <is>
          <t>Гречка 800 г</t>
        </is>
      </c>
      <c r="C12" t="inlineStr">
        <is>
          <t>Северный</t>
        </is>
      </c>
      <c r="D12" t="n">
        <v>35</v>
      </c>
      <c r="E12" t="n">
        <v>40</v>
      </c>
      <c r="F12">
        <f>IF(D12&lt;E12,"Ниже минимума","OK")</f>
        <v/>
      </c>
      <c r="G12" t="n">
        <v>8.6</v>
      </c>
      <c r="H12">
        <f>MAX(0,E12*2-D12)</f>
        <v/>
      </c>
      <c r="I12">
        <f>D12*4.9</f>
        <v/>
      </c>
    </row>
    <row r="13">
      <c r="A13" t="inlineStr">
        <is>
          <t>SKU-0011</t>
        </is>
      </c>
      <c r="B13" t="inlineStr">
        <is>
          <t>Средство для посуды</t>
        </is>
      </c>
      <c r="C13" t="inlineStr">
        <is>
          <t>Восточный</t>
        </is>
      </c>
      <c r="D13" t="n">
        <v>22</v>
      </c>
      <c r="E13" t="n">
        <v>30</v>
      </c>
      <c r="F13">
        <f>IF(D13&lt;E13,"Ниже минимума","OK")</f>
        <v/>
      </c>
      <c r="G13" t="n">
        <v>13.2</v>
      </c>
      <c r="H13">
        <f>MAX(0,E13*2-D13)</f>
        <v/>
      </c>
      <c r="I13">
        <f>D13*3.9</f>
        <v/>
      </c>
    </row>
    <row r="14">
      <c r="A14" t="inlineStr">
        <is>
          <t>SKU-0012</t>
        </is>
      </c>
      <c r="B14" t="inlineStr">
        <is>
          <t>Вода питьевая 1,5 л</t>
        </is>
      </c>
      <c r="C14" t="inlineStr">
        <is>
          <t>Северный</t>
        </is>
      </c>
      <c r="D14" t="n">
        <v>120</v>
      </c>
      <c r="E14" t="n">
        <v>100</v>
      </c>
      <c r="F14">
        <f>IF(D14&lt;E14,"Ниже минимума","OK")</f>
        <v/>
      </c>
      <c r="G14" t="n">
        <v>45.5</v>
      </c>
      <c r="H14">
        <f>MAX(0,E14*2-D14)</f>
        <v/>
      </c>
      <c r="I14">
        <f>D14*1.2</f>
        <v/>
      </c>
    </row>
  </sheetData>
  <autoFilter ref="A1:I14"/>
  <mergeCells count="1">
    <mergeCell ref="A1:I1"/>
  </mergeCells>
  <conditionalFormatting sqref="D3:D14">
    <cfRule type="cellIs" priority="1" operator="lessThan" dxfId="0">
      <formula>E3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2026-09-04T21:32:57Z</dcterms:created>
  <dcterms:modified xmlns:dcterms="http://purl.org/dc/terms/" xmlns:xsi="http://www.w3.org/2001/XMLSchema-instance" xsi:type="dcterms:W3CDTF">2026-09-04T21:32:57Z</dcterms:modified>
</cp:coreProperties>
</file>